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OHMDC1\Users\M.Nieuwenhuijsen\Mijn Documenten\Website\Downloads\Excelbestanden\aanvraagformulier-duurzame-inzetbaarheid-oudere-wn-po-002\"/>
    </mc:Choice>
  </mc:AlternateContent>
  <xr:revisionPtr revIDLastSave="0" documentId="13_ncr:1_{3D9FB6A9-ABC3-4AD4-B3CF-19392E9E0C2A}" xr6:coauthVersionLast="47" xr6:coauthVersionMax="47" xr10:uidLastSave="{00000000-0000-0000-0000-000000000000}"/>
  <workbookProtection workbookPassword="CF09" lockStructure="1"/>
  <bookViews>
    <workbookView xWindow="13140" yWindow="6480" windowWidth="21600" windowHeight="11505" xr2:uid="{00000000-000D-0000-FFFF-FFFF00000000}"/>
  </bookViews>
  <sheets>
    <sheet name="Invulblad" sheetId="1" r:id="rId1"/>
    <sheet name="Formules" sheetId="2" state="hidden" r:id="rId2"/>
  </sheets>
  <definedNames>
    <definedName name="_xlnm.Print_Area" localSheetId="0">Invulblad!$A$1:$G$46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25" i="1" s="1"/>
  <c r="E23" i="1"/>
  <c r="D23" i="1"/>
  <c r="C23" i="1"/>
  <c r="D22" i="1" l="1"/>
  <c r="G24" i="1" l="1"/>
  <c r="G23" i="1"/>
  <c r="G22" i="1" l="1"/>
  <c r="F22" i="1"/>
  <c r="E22" i="1"/>
  <c r="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Hennings</author>
  </authors>
  <commentList>
    <comment ref="C22" authorId="0" shapeId="0" xr:uid="{00000000-0006-0000-0000-000001000000}">
      <text>
        <r>
          <rPr>
            <sz val="9"/>
            <color indexed="81"/>
            <rFont val="Tahoma"/>
            <family val="2"/>
          </rPr>
          <t xml:space="preserve">8A.4 Basisbudget duurzame inzetbaarheid voor iedere werknemer
1. Iedere werknemer heeft jaarlijks het recht om wtf x 40 uur van de werktijd te besteden aan duurzame inzetbaarheid.
</t>
        </r>
        <r>
          <rPr>
            <b/>
            <sz val="9"/>
            <color indexed="81"/>
            <rFont val="Tahoma"/>
            <family val="2"/>
          </rPr>
          <t>Het maximum aantal hier in te vullen uren is wtf *40 
Bij opname uren op basis van de overgangsregeling zie art 8A.9 voor de verhouding tussen de uren (23,5:76,5)</t>
        </r>
      </text>
    </comment>
    <comment ref="D22" authorId="0" shapeId="0" xr:uid="{00000000-0006-0000-0000-000002000000}">
      <text>
        <r>
          <rPr>
            <sz val="9"/>
            <color indexed="81"/>
            <rFont val="Tahoma"/>
            <family val="2"/>
          </rPr>
          <t xml:space="preserve">8A.7 Bijzonder budget voor oudere werknemers
1. Iedere werknemer van 57 jaar en ouder heeft naast de 40 uur voor duurzame inzet-baarheid opgenomen in artikel 8A.4, jaarlijks recht op een bijzonder budget voor oudere werknemers van 130 uur ten behoeve van duurzame inzetbaarheid.
</t>
        </r>
      </text>
    </comment>
    <comment ref="E22" authorId="0" shapeId="0" xr:uid="{00000000-0006-0000-0000-000003000000}">
      <text>
        <r>
          <rPr>
            <sz val="9"/>
            <color indexed="81"/>
            <rFont val="Tahoma"/>
            <family val="2"/>
          </rPr>
          <t>8A.9 Overgangsregeling BAPO
1. De werknemer die op 30 september 2014 BAPO-verlof geniet, kan naast
de duurzame inzetbaarheidsregeling zoals bepaald in artikel 8A.4 en artikel 8A.7 gebruikmaken van onderstaande overgangsregeling:
a. De leeftijdscategorie 52 tot 56 jaar:
De werknemer in de leeftijdscategorie 52 tot 56 jaar die op 30 september 2014 BAPO-verlof geniet, behoudt gedurende maximaal vijf jaar recht op een aanvullend overgangsbudget van maximaal 130 uur per jaar tegen een eigen bijdrage van 50%. Voor werknemers in een salarisschaal 8 of lager geldt een eigen bijdrage van 40%.
Deze werknemer kan de uren van artikel 8A.4 lid 1 ook inzetten op de aanvullende doelen genoemd in artikel 8A.7 lid 2. Over deze uren wordt geen eigen bijdrage betaald.
Indien niet alle uren van artikel 8A.4 lid 1 en artikel 8A.7 lid 1 worden ingezet voor verlof, is de verhouding tussen verlofuren mét eigen bijdrage en zonder eigen bijdrage per 1 januari 2015 130:40 (76,5%:23,5%).
Dit overgangsrecht stopt zodra de werknemer gebruik kan maken van artikel 8A.7.
b. De werknemer van 56 jaar:
De werknemer van 56 jaar die op 30 september 2014 BAPO-verlof geniet, heeft bij wijze van overgangsrecht al op 56 jarige leeftijd recht op het urenbudget bepaald in artikel 8A.7.
Daarnaast heeft deze werknemer recht op een aanvullend overgangsbudget van maximaal 170 uur per jaar tegen een eigen bijdrage van 50%. Voor werknemers in een salarisschaal 8 of lager geldt een eigen bijdrage van 40%. Zodra de werknemer 57 jaar wordt, geldt het overgangsrecht zoals geformuleerd in artikel 8A.9 lid 1 sub c.
Deze werknemer kan de uren van artikel 8A.4 lid 1 in afwijking van het bepaalde in artikel 8A.7 lid 4 ook inzetten voor verlof als nog niet alle uren van artikel 8A.7 lid 1 als verlof zijn gebruikt. Over de voor verlof ingezette uren van artikel 8A.4 lid 1 wordt geen eigen bijdrage betaald.
In dat geval is de verhouding tussen de uren van artikel 8A.7 lid 1 en artikel 8A.4 lid 1 per 1 januari 2015 130:40 (76,5%:23,5%).
c. De leeftijdscategorie van 57 jaar en ouder:
De werknemer in de leeftijdscategorie 57 jaar en ouder die op 30 september 2014 BAPO-verlof geniet, behoudt tot aan de AOW-gerechtigde leeftijd het recht op een aanvullend overgangsbudget van maximaal 170 uur per jaar tegen een eigen bijdrage van 50%. Voor werknemers in een salarisschaal 8 of lager geldt een eigen bijdrage van 40%.
Deze werknemer kan de uren van artikel 8A.4 lid 1 in afwijking van het bepaalde in artikel 8A.7 lid 4 ook inzetten voor verlof als nog niet alle uren van artikel 8A.7 lid 1 als verlof worden gebruikt. Over de voor verlof ingezette uren van artikel 8A.4 lid 1 wordt geen eigen bijdrage betaald.
In dat geval is de verhouding tussen de uren van artikel 8A.7 lid 1 en artikel 8A.4 lid 1 per 1 januari 2015 130:40 (76,5%:23,5%).
2. De werknemer die op 30 september 2014 BAPO-verlof geniet, maar op deze datum niet van zijn volledig recht op BAPO-uren gebruik maakt, kan pas vanaf 1 januari 2015 het aantal uren uitbreiden tot het totaal aantal uren zoals bedoeld in het eerste lid.
3. De totale omvang van het verlof op grond van het eerste en tweede lid en artikel 8A.4 en artikel 8A.7, kan niet meer zijn dan 340 uur per jaar.
4. De werknemer wordt in staat gesteld het verlof zoals hier bedoeld, op een herkenbare wijze op te nemen in dagdelen met dien verstande dat voor de categorie OP en OOP met lesgebonden en/of behandeltaken de urenverdeling wordt gebaseerd op de verhouding lesuren, voor- en nawerk, lesgebonden en/of behandeltaken en overige taken. Deze bepaling geldt niet op scholen waar gewerkt wordt met het overlegmodel.
5. Een op 30 september 2014 opgebouwd saldo aan gespaard BAPO-verlof wordt gerespecteerd. Bij opname van dit gespaarde BAPO-verlof is de eigen bijdrage over de gespaarde uren voor de werknemers in salarisschaal 8 of lager 25%, voor de overige werknemers 35%. Daarnaast kan de werknemer gebruik maken van artikel 8A.4, 8A.7 en 8A.9. Bij het opnemen van het gespaarde BAPO-verlof is het maximum van 340 uur niet van toepassing.
6. Artikel 8A.7 lid 7 is van overeenkomstige toepassing.</t>
        </r>
      </text>
    </comment>
    <comment ref="F22" authorId="0" shapeId="0" xr:uid="{00000000-0006-0000-0000-000004000000}">
      <text>
        <r>
          <rPr>
            <sz val="9"/>
            <color indexed="81"/>
            <rFont val="Tahoma"/>
            <family val="2"/>
          </rPr>
          <t>8A.9.5. Een op 30 september 2014 opgebouwd saldo aan gespaard BAPO-verlof wordt gerespecteerd. Bij opname van dit gespaarde BAPO-verlof is de eigen bijdrage over de gespaarde uren voor de werknemers in salarisschaal 8 of lager 25%, voor de overige werknemers 35%. Daarnaast kan de werknemer gebruik maken van artikel 8A.4, 8A.7 en 8A.9. Bij het opnemen van het gespaarde BAPO-verlof is het maximum van 340 uur niet van toepassing.</t>
        </r>
      </text>
    </comment>
    <comment ref="F23" authorId="0" shapeId="0" xr:uid="{00000000-0006-0000-0000-000005000000}">
      <text>
        <r>
          <rPr>
            <sz val="9"/>
            <color indexed="81"/>
            <rFont val="Tahoma"/>
            <family val="2"/>
          </rPr>
          <t xml:space="preserve">Op individueel niveau vast te stellen.
</t>
        </r>
      </text>
    </comment>
  </commentList>
</comments>
</file>

<file path=xl/sharedStrings.xml><?xml version="1.0" encoding="utf-8"?>
<sst xmlns="http://schemas.openxmlformats.org/spreadsheetml/2006/main" count="65" uniqueCount="41">
  <si>
    <t>Geboortedatum:</t>
  </si>
  <si>
    <t>Adres</t>
  </si>
  <si>
    <t>Totaal</t>
  </si>
  <si>
    <t>ondergetekende verklaart, dat het bovenstaande naar waarheid is ingevuld</t>
  </si>
  <si>
    <t>Ondergetekende verklaart akkoord te zijn met het verzoek van de werknemer.</t>
  </si>
  <si>
    <t xml:space="preserve"> Werkgever</t>
  </si>
  <si>
    <t xml:space="preserve"> Persoonsgegevens</t>
  </si>
  <si>
    <t xml:space="preserve"> Datum ingang</t>
  </si>
  <si>
    <t xml:space="preserve">Dit betreft: </t>
  </si>
  <si>
    <t>Datum ingang:</t>
  </si>
  <si>
    <t>Werktijdfactor op datum ingang:</t>
  </si>
  <si>
    <t>Ondertekening werknemer</t>
  </si>
  <si>
    <t>Ondertekening door of namens het bevoegd gezag</t>
  </si>
  <si>
    <t>Naam werkgever</t>
  </si>
  <si>
    <t xml:space="preserve">Plaats </t>
  </si>
  <si>
    <t>datum</t>
  </si>
  <si>
    <t xml:space="preserve">Handtekening </t>
  </si>
  <si>
    <t>Naam ondertekenaar:</t>
  </si>
  <si>
    <t>maak hier uw keuze</t>
  </si>
  <si>
    <t/>
  </si>
  <si>
    <t>Postcode en Woonplaats</t>
  </si>
  <si>
    <t>Naam</t>
  </si>
  <si>
    <t>Aantekeningen OHM</t>
  </si>
  <si>
    <t>Max. Overgangsrecht</t>
  </si>
  <si>
    <t>Max. Bijzonder budget</t>
  </si>
  <si>
    <t>Op 30-9-2014 52 t/m 55 jaar en maakte gebruik van bapo</t>
  </si>
  <si>
    <t>Op 30-9-2014 56 jaar en maakte gebruik van bapo</t>
  </si>
  <si>
    <t>Op 30-9-2014 57 jaar en ouder en maakte gebruik van bapo</t>
  </si>
  <si>
    <t>Op of na 30-9-2014 57 jaar en ouder en maakte geen gebruik van bapo</t>
  </si>
  <si>
    <t>School</t>
  </si>
  <si>
    <t xml:space="preserve">Raetnummer </t>
  </si>
  <si>
    <t>Basis
budget
art 8A.4</t>
  </si>
  <si>
    <t>Bijzonder
budget
art 8A.7</t>
  </si>
  <si>
    <t>Overgangs
recht
art 8A.9</t>
  </si>
  <si>
    <t>Spaar
bapo
art 8A.9 lid 5</t>
  </si>
  <si>
    <t>Gewenste opname  verlof</t>
  </si>
  <si>
    <t>Gewenst aantal klokuren opname</t>
  </si>
  <si>
    <t>Maximum recht in klokuren</t>
  </si>
  <si>
    <t>maximaal aantal klokuren recht bij deze wtf:</t>
  </si>
  <si>
    <t>x</t>
  </si>
  <si>
    <r>
      <t xml:space="preserve">Verlofaanvraag Duurzame Inzetbaarheid (oudere werknemer) PO
</t>
    </r>
    <r>
      <rPr>
        <b/>
        <sz val="12"/>
        <color rgb="FFC00000"/>
        <rFont val="Calibri"/>
        <family val="2"/>
        <scheme val="minor"/>
      </rPr>
      <t>Bij handmatige invulling en printen eerst in de gele vakken uw keuze selecteren.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</si>
</sst>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6"/>
      <color theme="1"/>
      <name val="Calibri"/>
      <family val="2"/>
      <scheme val="minor"/>
    </font>
    <font>
      <b/>
      <sz val="12"/>
      <color rgb="FFC00000"/>
      <name val="Calibri"/>
      <family val="2"/>
      <scheme val="minor"/>
    </font>
    <font>
      <b/>
      <sz val="11"/>
      <color rgb="FFC00000"/>
      <name val="Calibri"/>
      <family val="2"/>
      <scheme val="minor"/>
    </font>
    <font>
      <b/>
      <sz val="16"/>
      <color rgb="FFC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3">
    <xf numFmtId="0" fontId="0" fillId="0" borderId="0" xfId="0"/>
    <xf numFmtId="0" fontId="0" fillId="0" borderId="1" xfId="0" applyBorder="1"/>
    <xf numFmtId="164" fontId="0" fillId="0" borderId="0" xfId="0" applyNumberFormat="1"/>
    <xf numFmtId="0" fontId="0" fillId="0" borderId="0"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0" xfId="0" quotePrefix="1"/>
    <xf numFmtId="0" fontId="0" fillId="0" borderId="13" xfId="0" applyBorder="1" applyProtection="1">
      <protection locked="0"/>
    </xf>
    <xf numFmtId="0" fontId="0" fillId="0" borderId="12" xfId="0" applyBorder="1" applyProtection="1">
      <protection locked="0"/>
    </xf>
    <xf numFmtId="0" fontId="0" fillId="0" borderId="10" xfId="0" applyBorder="1" applyProtection="1">
      <protection locked="0"/>
    </xf>
    <xf numFmtId="0" fontId="0" fillId="0" borderId="11" xfId="0" applyBorder="1" applyProtection="1">
      <protection locked="0"/>
    </xf>
    <xf numFmtId="0" fontId="4" fillId="0" borderId="0" xfId="0" applyFont="1"/>
    <xf numFmtId="0" fontId="0" fillId="0" borderId="0" xfId="0" applyProtection="1"/>
    <xf numFmtId="0" fontId="0" fillId="0" borderId="7" xfId="0" applyBorder="1" applyProtection="1"/>
    <xf numFmtId="0" fontId="0" fillId="0" borderId="9" xfId="0" applyBorder="1" applyProtection="1"/>
    <xf numFmtId="0" fontId="0" fillId="0" borderId="4" xfId="0" applyBorder="1" applyProtection="1"/>
    <xf numFmtId="0" fontId="0" fillId="0" borderId="21" xfId="0" applyBorder="1" applyProtection="1"/>
    <xf numFmtId="0" fontId="0" fillId="0" borderId="0" xfId="0" applyBorder="1" applyProtection="1"/>
    <xf numFmtId="0" fontId="1" fillId="0" borderId="0" xfId="0" applyFont="1" applyProtection="1"/>
    <xf numFmtId="0" fontId="0" fillId="0" borderId="5" xfId="0" applyBorder="1" applyProtection="1"/>
    <xf numFmtId="0" fontId="0" fillId="0" borderId="6" xfId="0" applyBorder="1" applyProtection="1"/>
    <xf numFmtId="0" fontId="0" fillId="0" borderId="0" xfId="0" applyProtection="1">
      <protection locked="0"/>
    </xf>
    <xf numFmtId="0" fontId="1" fillId="2" borderId="1" xfId="0" applyFont="1" applyFill="1" applyBorder="1" applyProtection="1"/>
    <xf numFmtId="0" fontId="1" fillId="2" borderId="2" xfId="0" applyFont="1" applyFill="1" applyBorder="1" applyProtection="1"/>
    <xf numFmtId="0" fontId="1" fillId="2" borderId="1" xfId="0" applyFont="1" applyFill="1" applyBorder="1" applyAlignment="1" applyProtection="1">
      <alignment horizontal="right"/>
    </xf>
    <xf numFmtId="0" fontId="1" fillId="2" borderId="3" xfId="0" applyFont="1" applyFill="1" applyBorder="1" applyProtection="1"/>
    <xf numFmtId="0" fontId="0" fillId="0" borderId="10" xfId="0" applyBorder="1" applyProtection="1"/>
    <xf numFmtId="0" fontId="0" fillId="0" borderId="0" xfId="0" applyBorder="1" applyProtection="1">
      <protection locked="0"/>
    </xf>
    <xf numFmtId="0" fontId="0" fillId="0" borderId="1" xfId="0" applyBorder="1" applyAlignment="1">
      <alignment wrapText="1"/>
    </xf>
    <xf numFmtId="0" fontId="0" fillId="3" borderId="1" xfId="0" applyFont="1" applyFill="1" applyBorder="1" applyProtection="1"/>
    <xf numFmtId="0" fontId="0" fillId="3" borderId="1" xfId="0" applyFill="1" applyBorder="1" applyProtection="1"/>
    <xf numFmtId="164" fontId="0" fillId="0" borderId="0" xfId="0" applyNumberFormat="1" applyFill="1" applyBorder="1" applyAlignment="1" applyProtection="1"/>
    <xf numFmtId="164" fontId="0" fillId="0" borderId="8" xfId="0" applyNumberFormat="1" applyFill="1" applyBorder="1" applyAlignment="1" applyProtection="1"/>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0" xfId="0" applyAlignment="1"/>
    <xf numFmtId="0" fontId="0" fillId="0" borderId="1" xfId="0" applyFill="1" applyBorder="1" applyProtection="1"/>
    <xf numFmtId="0" fontId="0" fillId="0" borderId="20" xfId="0" applyFill="1" applyBorder="1" applyProtection="1">
      <protection locked="0"/>
    </xf>
    <xf numFmtId="14" fontId="0" fillId="0" borderId="1" xfId="0" applyNumberFormat="1" applyFill="1" applyBorder="1" applyAlignment="1" applyProtection="1">
      <protection locked="0"/>
    </xf>
    <xf numFmtId="14" fontId="0" fillId="0" borderId="5" xfId="0" applyNumberFormat="1" applyFill="1" applyBorder="1" applyAlignment="1" applyProtection="1"/>
    <xf numFmtId="14" fontId="0" fillId="0" borderId="6" xfId="0" applyNumberFormat="1" applyFill="1" applyBorder="1" applyAlignment="1" applyProtection="1"/>
    <xf numFmtId="0" fontId="0" fillId="0" borderId="8" xfId="0" applyBorder="1" applyProtection="1"/>
    <xf numFmtId="0" fontId="0" fillId="0" borderId="11" xfId="0" applyBorder="1" applyProtection="1"/>
    <xf numFmtId="0" fontId="0" fillId="0" borderId="9" xfId="0" applyFont="1" applyFill="1" applyBorder="1" applyProtection="1"/>
    <xf numFmtId="164" fontId="0" fillId="4" borderId="1" xfId="0" applyNumberFormat="1" applyFill="1" applyBorder="1" applyAlignment="1" applyProtection="1">
      <protection locked="0"/>
    </xf>
    <xf numFmtId="0" fontId="7" fillId="4" borderId="1" xfId="0" applyFont="1" applyFill="1" applyBorder="1" applyProtection="1">
      <protection locked="0"/>
    </xf>
    <xf numFmtId="0" fontId="8" fillId="4" borderId="1" xfId="0" applyFont="1" applyFill="1" applyBorder="1" applyAlignment="1" applyProtection="1">
      <alignment horizontal="center" vertical="center" wrapText="1"/>
      <protection locked="0"/>
    </xf>
    <xf numFmtId="0" fontId="0" fillId="0" borderId="16" xfId="0" applyFill="1"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5" fillId="4" borderId="0" xfId="0" applyFont="1" applyFill="1" applyAlignment="1" applyProtection="1">
      <alignment horizontal="left" vertical="center" wrapText="1"/>
    </xf>
    <xf numFmtId="0" fontId="5" fillId="4" borderId="0" xfId="0" applyFont="1" applyFill="1" applyAlignment="1" applyProtection="1">
      <alignment horizontal="left" vertical="center"/>
    </xf>
    <xf numFmtId="0" fontId="0" fillId="0" borderId="14" xfId="0" applyFill="1" applyBorder="1" applyAlignment="1" applyProtection="1">
      <alignment horizontal="center"/>
      <protection locked="0"/>
    </xf>
    <xf numFmtId="0" fontId="0" fillId="0" borderId="15" xfId="0" applyFill="1" applyBorder="1" applyAlignment="1" applyProtection="1">
      <alignment horizontal="center"/>
      <protection locked="0"/>
    </xf>
    <xf numFmtId="14" fontId="0" fillId="0" borderId="16" xfId="0" applyNumberFormat="1" applyFill="1" applyBorder="1" applyAlignment="1" applyProtection="1">
      <alignment horizontal="center"/>
      <protection locked="0"/>
    </xf>
    <xf numFmtId="14" fontId="0" fillId="0" borderId="17" xfId="0" applyNumberFormat="1" applyFill="1" applyBorder="1" applyAlignment="1" applyProtection="1">
      <alignment horizontal="center"/>
      <protection locked="0"/>
    </xf>
  </cellXfs>
  <cellStyles count="1">
    <cellStyle name="Standaard" xfId="0" builtinId="0"/>
  </cellStyles>
  <dxfs count="1">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8E486.A99F00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78398</xdr:colOff>
      <xdr:row>0</xdr:row>
      <xdr:rowOff>1</xdr:rowOff>
    </xdr:from>
    <xdr:to>
      <xdr:col>7</xdr:col>
      <xdr:colOff>0</xdr:colOff>
      <xdr:row>1</xdr:row>
      <xdr:rowOff>0</xdr:rowOff>
    </xdr:to>
    <xdr:pic>
      <xdr:nvPicPr>
        <xdr:cNvPr id="2" name="Afbeelding 1">
          <a:extLst>
            <a:ext uri="{FF2B5EF4-FFF2-40B4-BE49-F238E27FC236}">
              <a16:creationId xmlns:a16="http://schemas.microsoft.com/office/drawing/2014/main" id="{DF249E59-0533-3391-4804-66FD83E30831}"/>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641123" y="1"/>
          <a:ext cx="1626577" cy="1057274"/>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46"/>
  <sheetViews>
    <sheetView showGridLines="0" tabSelected="1" zoomScaleNormal="100" workbookViewId="0">
      <selection activeCell="C3" sqref="C3:G3"/>
    </sheetView>
  </sheetViews>
  <sheetFormatPr defaultRowHeight="15" x14ac:dyDescent="0.25"/>
  <cols>
    <col min="1" max="1" width="4.28515625" customWidth="1"/>
    <col min="2" max="2" width="49.85546875" customWidth="1"/>
    <col min="3" max="3" width="18.85546875" customWidth="1"/>
    <col min="4" max="4" width="13.42578125" bestFit="1" customWidth="1"/>
    <col min="5" max="5" width="12" customWidth="1"/>
    <col min="6" max="6" width="12.140625" customWidth="1"/>
    <col min="7" max="7" width="13.42578125" bestFit="1" customWidth="1"/>
    <col min="13" max="17" width="21.140625" customWidth="1"/>
  </cols>
  <sheetData>
    <row r="1" spans="1:12" ht="83.25" customHeight="1" x14ac:dyDescent="0.25">
      <c r="A1" s="57" t="s">
        <v>40</v>
      </c>
      <c r="B1" s="58"/>
      <c r="C1" s="58"/>
      <c r="D1" s="58"/>
      <c r="E1" s="23"/>
      <c r="F1" s="23"/>
      <c r="G1" s="23"/>
    </row>
    <row r="2" spans="1:12" x14ac:dyDescent="0.25">
      <c r="A2" s="25">
        <v>1</v>
      </c>
      <c r="B2" s="24" t="s">
        <v>5</v>
      </c>
      <c r="C2" s="6"/>
      <c r="D2" s="6"/>
      <c r="E2" s="6"/>
      <c r="F2" s="6"/>
      <c r="G2" s="6"/>
    </row>
    <row r="3" spans="1:12" ht="17.25" customHeight="1" x14ac:dyDescent="0.25">
      <c r="A3" s="14"/>
      <c r="B3" s="15" t="s">
        <v>13</v>
      </c>
      <c r="C3" s="59"/>
      <c r="D3" s="59"/>
      <c r="E3" s="59"/>
      <c r="F3" s="59"/>
      <c r="G3" s="60"/>
    </row>
    <row r="4" spans="1:12" ht="17.25" customHeight="1" x14ac:dyDescent="0.25">
      <c r="A4" s="14"/>
      <c r="B4" s="15" t="s">
        <v>29</v>
      </c>
      <c r="C4" s="53"/>
      <c r="D4" s="53"/>
      <c r="E4" s="53"/>
      <c r="F4" s="53"/>
      <c r="G4" s="54"/>
    </row>
    <row r="5" spans="1:12" ht="17.25" customHeight="1" x14ac:dyDescent="0.25">
      <c r="A5" s="14"/>
      <c r="B5" s="15" t="s">
        <v>1</v>
      </c>
      <c r="C5" s="53"/>
      <c r="D5" s="53"/>
      <c r="E5" s="53"/>
      <c r="F5" s="53"/>
      <c r="G5" s="54"/>
    </row>
    <row r="6" spans="1:12" ht="17.25" customHeight="1" x14ac:dyDescent="0.25">
      <c r="A6" s="14"/>
      <c r="B6" s="16" t="s">
        <v>20</v>
      </c>
      <c r="C6" s="55"/>
      <c r="D6" s="55"/>
      <c r="E6" s="55"/>
      <c r="F6" s="55"/>
      <c r="G6" s="56"/>
    </row>
    <row r="7" spans="1:12" ht="25.5" customHeight="1" x14ac:dyDescent="0.25">
      <c r="A7" s="14"/>
      <c r="B7" s="14"/>
    </row>
    <row r="8" spans="1:12" x14ac:dyDescent="0.25">
      <c r="A8" s="24">
        <v>2</v>
      </c>
      <c r="B8" s="24" t="s">
        <v>6</v>
      </c>
      <c r="C8" s="6"/>
      <c r="D8" s="6"/>
      <c r="E8" s="6"/>
      <c r="F8" s="6"/>
      <c r="G8" s="6"/>
    </row>
    <row r="9" spans="1:12" ht="17.25" customHeight="1" x14ac:dyDescent="0.25">
      <c r="A9" s="14"/>
      <c r="B9" s="17" t="s">
        <v>21</v>
      </c>
      <c r="C9" s="59"/>
      <c r="D9" s="59"/>
      <c r="E9" s="59"/>
      <c r="F9" s="59"/>
      <c r="G9" s="60"/>
    </row>
    <row r="10" spans="1:12" ht="17.25" customHeight="1" x14ac:dyDescent="0.25">
      <c r="A10" s="14"/>
      <c r="B10" s="15" t="s">
        <v>0</v>
      </c>
      <c r="C10" s="61"/>
      <c r="D10" s="61"/>
      <c r="E10" s="61"/>
      <c r="F10" s="61"/>
      <c r="G10" s="62"/>
    </row>
    <row r="11" spans="1:12" ht="17.25" customHeight="1" x14ac:dyDescent="0.25">
      <c r="A11" s="14"/>
      <c r="B11" s="15" t="s">
        <v>1</v>
      </c>
      <c r="C11" s="53"/>
      <c r="D11" s="53"/>
      <c r="E11" s="53"/>
      <c r="F11" s="53"/>
      <c r="G11" s="54"/>
    </row>
    <row r="12" spans="1:12" ht="17.25" customHeight="1" x14ac:dyDescent="0.25">
      <c r="A12" s="14"/>
      <c r="B12" s="15" t="s">
        <v>20</v>
      </c>
      <c r="C12" s="53"/>
      <c r="D12" s="53"/>
      <c r="E12" s="53"/>
      <c r="F12" s="53"/>
      <c r="G12" s="54"/>
      <c r="L12" s="3"/>
    </row>
    <row r="13" spans="1:12" ht="17.25" customHeight="1" x14ac:dyDescent="0.25">
      <c r="A13" s="14"/>
      <c r="B13" s="16" t="s">
        <v>30</v>
      </c>
      <c r="C13" s="55"/>
      <c r="D13" s="55"/>
      <c r="E13" s="55"/>
      <c r="F13" s="55"/>
      <c r="G13" s="56"/>
      <c r="L13" s="3"/>
    </row>
    <row r="14" spans="1:12" ht="25.5" customHeight="1" x14ac:dyDescent="0.25">
      <c r="A14" s="14"/>
      <c r="B14" s="14"/>
      <c r="L14" s="3"/>
    </row>
    <row r="15" spans="1:12" x14ac:dyDescent="0.25">
      <c r="A15" s="24">
        <v>3</v>
      </c>
      <c r="B15" s="24" t="s">
        <v>7</v>
      </c>
    </row>
    <row r="16" spans="1:12" ht="17.25" customHeight="1" x14ac:dyDescent="0.25">
      <c r="A16" s="14"/>
      <c r="B16" s="17" t="s">
        <v>9</v>
      </c>
      <c r="C16" s="44"/>
      <c r="D16" s="45"/>
      <c r="E16" s="45"/>
      <c r="F16" s="45"/>
      <c r="G16" s="46"/>
      <c r="J16" s="2"/>
    </row>
    <row r="17" spans="1:10" x14ac:dyDescent="0.25">
      <c r="A17" s="14"/>
      <c r="B17" s="18" t="s">
        <v>10</v>
      </c>
      <c r="C17" s="50">
        <v>0</v>
      </c>
      <c r="D17" s="33"/>
      <c r="E17" s="33"/>
      <c r="F17" s="33"/>
      <c r="G17" s="34"/>
      <c r="J17" s="2"/>
    </row>
    <row r="18" spans="1:10" x14ac:dyDescent="0.25">
      <c r="A18" s="14"/>
      <c r="B18" s="15" t="s">
        <v>8</v>
      </c>
      <c r="C18" s="51" t="s">
        <v>18</v>
      </c>
      <c r="D18" s="19"/>
      <c r="E18" s="19"/>
      <c r="F18" s="19"/>
      <c r="G18" s="47"/>
    </row>
    <row r="19" spans="1:10" x14ac:dyDescent="0.25">
      <c r="A19" s="14"/>
      <c r="B19" s="16" t="s">
        <v>38</v>
      </c>
      <c r="C19" s="1" t="str">
        <f>IFERROR(ROUND(C17*VLOOKUP($B$22,Formules!$A$1:$G$5,7,FALSE),),"Maak bij 4 uw keuze voor de opname verlof")</f>
        <v>Maak bij 4 uw keuze voor de opname verlof</v>
      </c>
      <c r="D19" s="16"/>
      <c r="E19" s="28"/>
      <c r="F19" s="28"/>
      <c r="G19" s="48"/>
    </row>
    <row r="20" spans="1:10" ht="25.5" customHeight="1" x14ac:dyDescent="0.25">
      <c r="A20" s="14"/>
      <c r="B20" s="14"/>
      <c r="D20" s="3"/>
    </row>
    <row r="21" spans="1:10" x14ac:dyDescent="0.25">
      <c r="A21" s="26">
        <v>4</v>
      </c>
      <c r="B21" s="27" t="s">
        <v>35</v>
      </c>
    </row>
    <row r="22" spans="1:10" ht="48.75" customHeight="1" x14ac:dyDescent="0.25">
      <c r="A22" s="14"/>
      <c r="B22" s="52" t="s">
        <v>18</v>
      </c>
      <c r="C22" s="30" t="str">
        <f>IFERROR(VLOOKUP($B$22,Formules!$A$1:$F$5,2,FALSE),"")</f>
        <v/>
      </c>
      <c r="D22" s="30" t="str">
        <f>IFERROR(VLOOKUP($B$22,Formules!$A$1:$F$5,3,FALSE),"")</f>
        <v/>
      </c>
      <c r="E22" s="30" t="str">
        <f>IFERROR(VLOOKUP($B$22,Formules!$A$1:$F$5,4,FALSE),"")</f>
        <v/>
      </c>
      <c r="F22" s="30" t="str">
        <f>IFERROR(VLOOKUP($B$22,Formules!$A$1:$F$5,5,FALSE),"")</f>
        <v/>
      </c>
      <c r="G22" s="30" t="str">
        <f>IFERROR(VLOOKUP($B$22,Formules!$A$1:$F$5,6,FALSE),"")</f>
        <v/>
      </c>
    </row>
    <row r="23" spans="1:10" ht="25.5" customHeight="1" x14ac:dyDescent="0.25">
      <c r="A23" s="20"/>
      <c r="B23" s="31" t="s">
        <v>37</v>
      </c>
      <c r="C23" s="32">
        <f>ROUND(C17*40,2)</f>
        <v>0</v>
      </c>
      <c r="D23" s="32">
        <f>IFERROR(C17*VLOOKUP(B22,Formules!A:I,9,FALSE),0)</f>
        <v>0</v>
      </c>
      <c r="E23" s="32">
        <f>IFERROR(ROUND(C17*VLOOKUP(B22,Formules!A:H,8,FALSE),2),0)</f>
        <v>0</v>
      </c>
      <c r="F23" s="42"/>
      <c r="G23" s="42">
        <f>ROUND(SUM(C23:F23),2)</f>
        <v>0</v>
      </c>
    </row>
    <row r="24" spans="1:10" ht="17.25" customHeight="1" x14ac:dyDescent="0.25">
      <c r="A24" s="14"/>
      <c r="B24" s="49" t="s">
        <v>36</v>
      </c>
      <c r="C24" s="43">
        <v>0</v>
      </c>
      <c r="D24" s="43"/>
      <c r="E24" s="43"/>
      <c r="F24" s="43"/>
      <c r="G24" s="7">
        <f>SUM(C24:F24)</f>
        <v>0</v>
      </c>
    </row>
    <row r="25" spans="1:10" ht="25.5" customHeight="1" x14ac:dyDescent="0.25">
      <c r="A25" s="14"/>
      <c r="B25" s="14"/>
      <c r="C25" s="13" t="str">
        <f>IF(C24+D24+E24&gt;C19,"fout",IF(C24+D24+E24&lt;C19,"UREN VERDELING TE CONTROLE DOOR OHM",""))</f>
        <v>UREN VERDELING TE CONTROLE DOOR OHM</v>
      </c>
      <c r="H25" s="13"/>
    </row>
    <row r="26" spans="1:10" x14ac:dyDescent="0.25">
      <c r="A26" s="25">
        <v>5</v>
      </c>
      <c r="B26" s="27" t="s">
        <v>11</v>
      </c>
      <c r="C26" s="3"/>
      <c r="D26" s="3"/>
      <c r="E26" s="3"/>
      <c r="F26" s="3"/>
      <c r="G26" s="3"/>
    </row>
    <row r="27" spans="1:10" x14ac:dyDescent="0.25">
      <c r="A27" s="14"/>
      <c r="B27" s="17" t="s">
        <v>3</v>
      </c>
      <c r="C27" s="4"/>
      <c r="D27" s="4"/>
      <c r="E27" s="4"/>
      <c r="F27" s="4"/>
      <c r="G27" s="5"/>
    </row>
    <row r="28" spans="1:10" ht="23.25" customHeight="1" x14ac:dyDescent="0.25">
      <c r="A28" s="14"/>
      <c r="B28" s="15" t="s">
        <v>14</v>
      </c>
      <c r="C28" s="9"/>
      <c r="D28" s="9"/>
      <c r="E28" s="29" t="s">
        <v>15</v>
      </c>
      <c r="F28" s="9"/>
      <c r="G28" s="10"/>
    </row>
    <row r="29" spans="1:10" x14ac:dyDescent="0.25">
      <c r="A29" s="14"/>
      <c r="B29" s="15"/>
      <c r="C29" s="29"/>
      <c r="D29" s="29"/>
      <c r="E29" s="29"/>
      <c r="F29" s="29"/>
      <c r="G29" s="35"/>
    </row>
    <row r="30" spans="1:10" ht="23.25" customHeight="1" x14ac:dyDescent="0.25">
      <c r="A30" s="14"/>
      <c r="B30" s="15" t="s">
        <v>16</v>
      </c>
      <c r="C30" s="9"/>
      <c r="D30" s="9"/>
      <c r="E30" s="9"/>
      <c r="F30" s="9"/>
      <c r="G30" s="10"/>
    </row>
    <row r="31" spans="1:10" x14ac:dyDescent="0.25">
      <c r="A31" s="14"/>
      <c r="B31" s="15"/>
      <c r="C31" s="29"/>
      <c r="D31" s="29"/>
      <c r="E31" s="29"/>
      <c r="F31" s="29"/>
      <c r="G31" s="35"/>
    </row>
    <row r="32" spans="1:10" ht="23.25" customHeight="1" x14ac:dyDescent="0.25">
      <c r="A32" s="14"/>
      <c r="B32" s="16" t="s">
        <v>17</v>
      </c>
      <c r="C32" s="11"/>
      <c r="D32" s="11"/>
      <c r="E32" s="11"/>
      <c r="F32" s="11"/>
      <c r="G32" s="12"/>
    </row>
    <row r="33" spans="1:7" ht="25.5" customHeight="1" x14ac:dyDescent="0.25">
      <c r="A33" s="20"/>
      <c r="B33" s="20"/>
      <c r="C33" s="14"/>
      <c r="D33" s="14"/>
      <c r="E33" s="14"/>
      <c r="F33" s="14"/>
      <c r="G33" s="14"/>
    </row>
    <row r="34" spans="1:7" x14ac:dyDescent="0.25">
      <c r="A34" s="24">
        <v>6</v>
      </c>
      <c r="B34" s="24" t="s">
        <v>12</v>
      </c>
      <c r="C34" s="16"/>
      <c r="D34" s="28"/>
    </row>
    <row r="35" spans="1:7" x14ac:dyDescent="0.25">
      <c r="B35" s="17" t="s">
        <v>4</v>
      </c>
      <c r="C35" s="19"/>
      <c r="D35" s="19"/>
      <c r="E35" s="21"/>
      <c r="F35" s="21"/>
      <c r="G35" s="22"/>
    </row>
    <row r="36" spans="1:7" ht="23.25" customHeight="1" x14ac:dyDescent="0.25">
      <c r="B36" s="15" t="s">
        <v>14</v>
      </c>
      <c r="C36" s="9"/>
      <c r="D36" s="9"/>
      <c r="E36" s="29" t="s">
        <v>15</v>
      </c>
      <c r="F36" s="9"/>
      <c r="G36" s="10"/>
    </row>
    <row r="37" spans="1:7" x14ac:dyDescent="0.25">
      <c r="B37" s="15"/>
      <c r="C37" s="29"/>
      <c r="D37" s="29"/>
      <c r="E37" s="29"/>
      <c r="F37" s="29"/>
      <c r="G37" s="35"/>
    </row>
    <row r="38" spans="1:7" ht="23.25" customHeight="1" x14ac:dyDescent="0.25">
      <c r="B38" s="15" t="s">
        <v>16</v>
      </c>
      <c r="C38" s="9"/>
      <c r="D38" s="9"/>
      <c r="E38" s="9"/>
      <c r="F38" s="9"/>
      <c r="G38" s="10"/>
    </row>
    <row r="39" spans="1:7" x14ac:dyDescent="0.25">
      <c r="B39" s="15"/>
      <c r="C39" s="29"/>
      <c r="D39" s="29"/>
      <c r="E39" s="29"/>
      <c r="F39" s="29"/>
      <c r="G39" s="35"/>
    </row>
    <row r="40" spans="1:7" ht="23.25" customHeight="1" x14ac:dyDescent="0.25">
      <c r="B40" s="16" t="s">
        <v>17</v>
      </c>
      <c r="C40" s="11"/>
      <c r="D40" s="11"/>
      <c r="E40" s="11"/>
      <c r="F40" s="11"/>
      <c r="G40" s="12"/>
    </row>
    <row r="41" spans="1:7" ht="23.25" customHeight="1" x14ac:dyDescent="0.25">
      <c r="B41" s="15"/>
      <c r="C41" s="29"/>
      <c r="D41" s="29"/>
      <c r="E41" s="29"/>
      <c r="F41" s="29"/>
      <c r="G41" s="29"/>
    </row>
    <row r="42" spans="1:7" x14ac:dyDescent="0.25">
      <c r="A42" s="24">
        <v>7</v>
      </c>
      <c r="B42" s="27" t="s">
        <v>22</v>
      </c>
    </row>
    <row r="43" spans="1:7" x14ac:dyDescent="0.25">
      <c r="B43" s="36"/>
      <c r="C43" s="37"/>
      <c r="D43" s="37"/>
      <c r="E43" s="37"/>
      <c r="F43" s="37"/>
      <c r="G43" s="38"/>
    </row>
    <row r="44" spans="1:7" x14ac:dyDescent="0.25">
      <c r="B44" s="39"/>
      <c r="C44" s="29"/>
      <c r="D44" s="29"/>
      <c r="E44" s="29"/>
      <c r="F44" s="29"/>
      <c r="G44" s="35"/>
    </row>
    <row r="45" spans="1:7" x14ac:dyDescent="0.25">
      <c r="B45" s="39"/>
      <c r="C45" s="29"/>
      <c r="D45" s="29"/>
      <c r="E45" s="29"/>
      <c r="F45" s="29"/>
      <c r="G45" s="35"/>
    </row>
    <row r="46" spans="1:7" x14ac:dyDescent="0.25">
      <c r="B46" s="40"/>
      <c r="C46" s="11"/>
      <c r="D46" s="11"/>
      <c r="E46" s="11"/>
      <c r="F46" s="11"/>
      <c r="G46" s="12"/>
    </row>
  </sheetData>
  <mergeCells count="10">
    <mergeCell ref="C11:G11"/>
    <mergeCell ref="C12:G12"/>
    <mergeCell ref="C13:G13"/>
    <mergeCell ref="A1:D1"/>
    <mergeCell ref="C3:G3"/>
    <mergeCell ref="C4:G4"/>
    <mergeCell ref="C5:G5"/>
    <mergeCell ref="C6:G6"/>
    <mergeCell ref="C9:G9"/>
    <mergeCell ref="C10:G10"/>
  </mergeCells>
  <conditionalFormatting sqref="C24:E24">
    <cfRule type="expression" dxfId="0" priority="1">
      <formula>C24&gt;C23</formula>
    </cfRule>
  </conditionalFormatting>
  <dataValidations count="3">
    <dataValidation type="list" allowBlank="1" showInputMessage="1" showErrorMessage="1" sqref="C18" xr:uid="{00000000-0002-0000-0000-000000000000}">
      <formula1>"maak hier uw keuze,nieuwe aanvraag,een wijziging,stopzetting verlof"</formula1>
    </dataValidation>
    <dataValidation type="whole" allowBlank="1" showInputMessage="1" showErrorMessage="1" sqref="D24:E24" xr:uid="{00000000-0002-0000-0000-000001000000}">
      <formula1>0</formula1>
      <formula2>D23</formula2>
    </dataValidation>
    <dataValidation type="decimal" allowBlank="1" showInputMessage="1" showErrorMessage="1" sqref="C24" xr:uid="{00000000-0002-0000-0000-000002000000}">
      <formula1>0</formula1>
      <formula2>INT(C23+0.99)</formula2>
    </dataValidation>
  </dataValidations>
  <pageMargins left="0.23622047244094491" right="0" top="0.19685039370078741" bottom="0.55118110236220474" header="0.11811023622047245" footer="0.11811023622047245"/>
  <pageSetup paperSize="9" scale="80" fitToHeight="0" orientation="portrait" r:id="rId1"/>
  <colBreaks count="1" manualBreakCount="1">
    <brk id="7"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Formules!$A$1:$A$5</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
  <sheetViews>
    <sheetView workbookViewId="0">
      <selection activeCell="G2" sqref="G2"/>
    </sheetView>
  </sheetViews>
  <sheetFormatPr defaultRowHeight="15" x14ac:dyDescent="0.25"/>
  <cols>
    <col min="1" max="1" width="65.5703125" bestFit="1" customWidth="1"/>
    <col min="2" max="2" width="20.42578125" bestFit="1" customWidth="1"/>
    <col min="3" max="3" width="24.5703125" bestFit="1" customWidth="1"/>
    <col min="4" max="4" width="23.7109375" bestFit="1" customWidth="1"/>
    <col min="5" max="5" width="23.28515625" bestFit="1" customWidth="1"/>
    <col min="6" max="6" width="6.42578125" bestFit="1" customWidth="1"/>
    <col min="7" max="7" width="4" bestFit="1" customWidth="1"/>
  </cols>
  <sheetData>
    <row r="1" spans="1:9" x14ac:dyDescent="0.25">
      <c r="A1" t="s">
        <v>18</v>
      </c>
      <c r="B1" s="8" t="s">
        <v>19</v>
      </c>
      <c r="C1" s="8" t="s">
        <v>19</v>
      </c>
      <c r="D1" s="8" t="s">
        <v>19</v>
      </c>
      <c r="E1" s="8" t="s">
        <v>19</v>
      </c>
      <c r="F1" s="8" t="s">
        <v>19</v>
      </c>
      <c r="G1" t="s">
        <v>39</v>
      </c>
      <c r="H1" t="s">
        <v>23</v>
      </c>
      <c r="I1" t="s">
        <v>24</v>
      </c>
    </row>
    <row r="2" spans="1:9" x14ac:dyDescent="0.25">
      <c r="A2" t="s">
        <v>25</v>
      </c>
      <c r="B2" s="41" t="s">
        <v>31</v>
      </c>
      <c r="C2" s="8"/>
      <c r="D2" s="41" t="s">
        <v>33</v>
      </c>
      <c r="E2" s="41" t="s">
        <v>34</v>
      </c>
      <c r="F2" s="8" t="s">
        <v>2</v>
      </c>
      <c r="G2">
        <v>170</v>
      </c>
      <c r="H2">
        <v>130</v>
      </c>
    </row>
    <row r="3" spans="1:9" x14ac:dyDescent="0.25">
      <c r="A3" t="s">
        <v>26</v>
      </c>
      <c r="B3" s="41" t="s">
        <v>31</v>
      </c>
      <c r="D3" s="41" t="s">
        <v>33</v>
      </c>
      <c r="E3" s="41" t="s">
        <v>34</v>
      </c>
      <c r="F3" s="8" t="s">
        <v>2</v>
      </c>
      <c r="G3">
        <v>340</v>
      </c>
      <c r="H3">
        <v>300</v>
      </c>
    </row>
    <row r="4" spans="1:9" x14ac:dyDescent="0.25">
      <c r="A4" t="s">
        <v>27</v>
      </c>
      <c r="B4" s="41" t="s">
        <v>31</v>
      </c>
      <c r="C4" s="41" t="s">
        <v>32</v>
      </c>
      <c r="D4" s="41" t="s">
        <v>33</v>
      </c>
      <c r="E4" s="41" t="s">
        <v>34</v>
      </c>
      <c r="F4" s="8" t="s">
        <v>2</v>
      </c>
      <c r="G4">
        <v>340</v>
      </c>
      <c r="H4">
        <v>170</v>
      </c>
      <c r="I4">
        <v>130</v>
      </c>
    </row>
    <row r="5" spans="1:9" x14ac:dyDescent="0.25">
      <c r="A5" t="s">
        <v>28</v>
      </c>
      <c r="B5" s="41" t="s">
        <v>31</v>
      </c>
      <c r="C5" s="41" t="s">
        <v>32</v>
      </c>
      <c r="E5" s="41" t="s">
        <v>34</v>
      </c>
      <c r="F5" t="s">
        <v>2</v>
      </c>
      <c r="G5">
        <v>170</v>
      </c>
      <c r="I5">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Invulblad</vt:lpstr>
      <vt:lpstr>Formules</vt:lpstr>
      <vt:lpstr>Invulblad!Afdrukbereik</vt:lpstr>
    </vt:vector>
  </TitlesOfParts>
  <Company>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Hennings</dc:creator>
  <cp:lastModifiedBy>Michiel Nieuwenhuijsen</cp:lastModifiedBy>
  <cp:lastPrinted>2015-05-07T11:24:35Z</cp:lastPrinted>
  <dcterms:created xsi:type="dcterms:W3CDTF">2015-03-12T15:38:04Z</dcterms:created>
  <dcterms:modified xsi:type="dcterms:W3CDTF">2022-10-28T08:34:34Z</dcterms:modified>
</cp:coreProperties>
</file>